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Users/bjuriks/Desktop/"/>
    </mc:Choice>
  </mc:AlternateContent>
  <xr:revisionPtr revIDLastSave="0" documentId="13_ncr:1_{5B64B48F-D9E0-A54A-8155-DB13A8FF4A8E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Konto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65" i="1"/>
  <c r="C22" i="1"/>
  <c r="E69" i="1"/>
  <c r="D69" i="1"/>
  <c r="E65" i="1"/>
  <c r="D65" i="1"/>
  <c r="E32" i="1"/>
  <c r="D32" i="1"/>
  <c r="C32" i="1"/>
  <c r="E22" i="1"/>
  <c r="D22" i="1"/>
  <c r="E15" i="1"/>
  <c r="D15" i="1"/>
  <c r="C66" i="1" l="1"/>
  <c r="C70" i="1" s="1"/>
  <c r="D66" i="1"/>
  <c r="D70" i="1" s="1"/>
  <c r="E66" i="1"/>
  <c r="E70" i="1" s="1"/>
</calcChain>
</file>

<file path=xl/sharedStrings.xml><?xml version="1.0" encoding="utf-8"?>
<sst xmlns="http://schemas.openxmlformats.org/spreadsheetml/2006/main" count="130" uniqueCount="128">
  <si>
    <t>Drammen Tennisklubb</t>
  </si>
  <si>
    <t>Kontonr</t>
  </si>
  <si>
    <t>Kontobetegnelse</t>
  </si>
  <si>
    <t>Endelig 2023</t>
  </si>
  <si>
    <t>Saldo 2022</t>
  </si>
  <si>
    <t>Inventar</t>
  </si>
  <si>
    <t>3001</t>
  </si>
  <si>
    <t>Sponsorinntekter, avg pliktig</t>
  </si>
  <si>
    <t>3100</t>
  </si>
  <si>
    <t>Medlemskontingenter</t>
  </si>
  <si>
    <t>3101</t>
  </si>
  <si>
    <t>Baneleie faste og fakt timer trening</t>
  </si>
  <si>
    <t>3102</t>
  </si>
  <si>
    <t>Baneleie strøtimer</t>
  </si>
  <si>
    <t>3110</t>
  </si>
  <si>
    <t>Salgsinntekter turneringer</t>
  </si>
  <si>
    <t>3111</t>
  </si>
  <si>
    <t>Salg av nøkler mv</t>
  </si>
  <si>
    <t>3125</t>
  </si>
  <si>
    <t>Dugnadsinntekter</t>
  </si>
  <si>
    <t>3400</t>
  </si>
  <si>
    <t>Støtte kommune/idrett/annet</t>
  </si>
  <si>
    <t>3410</t>
  </si>
  <si>
    <t>Andre offentlige tillskudd/refusjoner</t>
  </si>
  <si>
    <t>4300</t>
  </si>
  <si>
    <t>Turneringskostnader</t>
  </si>
  <si>
    <t>4301</t>
  </si>
  <si>
    <t>Divisjonstennis</t>
  </si>
  <si>
    <t>4302</t>
  </si>
  <si>
    <t>Innkjøp for turnering</t>
  </si>
  <si>
    <t>4303</t>
  </si>
  <si>
    <t>Tenniskids</t>
  </si>
  <si>
    <t>4304</t>
  </si>
  <si>
    <t>Sommer Camp</t>
  </si>
  <si>
    <t>4305</t>
  </si>
  <si>
    <t>GP turnering, direkte kostnader</t>
  </si>
  <si>
    <t>5000</t>
  </si>
  <si>
    <t>Lønnskostnader</t>
  </si>
  <si>
    <t>5020</t>
  </si>
  <si>
    <t>Feriepenger</t>
  </si>
  <si>
    <t>5092</t>
  </si>
  <si>
    <t>5250</t>
  </si>
  <si>
    <t>Gruppelivsforsikring</t>
  </si>
  <si>
    <t>5900</t>
  </si>
  <si>
    <t>5400</t>
  </si>
  <si>
    <t>Arbeidsgiveravgift</t>
  </si>
  <si>
    <t>5405</t>
  </si>
  <si>
    <t>Arb.g.avg.av påløpte feriep.</t>
  </si>
  <si>
    <t>Gaver til ansatte</t>
  </si>
  <si>
    <t>5950</t>
  </si>
  <si>
    <t>Obligatorisk tjenestepensjon (OTP)</t>
  </si>
  <si>
    <t>5990</t>
  </si>
  <si>
    <t>Trenerkurs</t>
  </si>
  <si>
    <t>6015</t>
  </si>
  <si>
    <t>Avskr. maskiner og inventar</t>
  </si>
  <si>
    <t>6320</t>
  </si>
  <si>
    <t>Renovasjon, vann, avløp mv</t>
  </si>
  <si>
    <t>6340</t>
  </si>
  <si>
    <t>Lys, varme</t>
  </si>
  <si>
    <t>6399</t>
  </si>
  <si>
    <t>Annen kostnad lokaler</t>
  </si>
  <si>
    <t>6400</t>
  </si>
  <si>
    <t>Leie av maskiner</t>
  </si>
  <si>
    <t>6510</t>
  </si>
  <si>
    <t>Håndverktøy</t>
  </si>
  <si>
    <t>6520</t>
  </si>
  <si>
    <t>Hjelpeverktøy</t>
  </si>
  <si>
    <t>6540</t>
  </si>
  <si>
    <t>6550</t>
  </si>
  <si>
    <t>Driftsmaterialer</t>
  </si>
  <si>
    <t>6551</t>
  </si>
  <si>
    <t>Datautstyr</t>
  </si>
  <si>
    <t>6553</t>
  </si>
  <si>
    <t>Programvare årlig vedlikehold</t>
  </si>
  <si>
    <t>6554</t>
  </si>
  <si>
    <t>MATCHi kostnader</t>
  </si>
  <si>
    <t>6600</t>
  </si>
  <si>
    <t>Reparasjon og vedlikehold bygninger</t>
  </si>
  <si>
    <t>6690</t>
  </si>
  <si>
    <t>Reparasjon og vedlikehold annet</t>
  </si>
  <si>
    <t>6700</t>
  </si>
  <si>
    <t>Revisjonshonorar</t>
  </si>
  <si>
    <t>6705</t>
  </si>
  <si>
    <t>Regnskapshonorarer</t>
  </si>
  <si>
    <t>6800</t>
  </si>
  <si>
    <t>Kontorrekvisita</t>
  </si>
  <si>
    <t>6860</t>
  </si>
  <si>
    <t>Møter, kurs, litteratur o.l.</t>
  </si>
  <si>
    <t>6900</t>
  </si>
  <si>
    <t>Telefon, porto m.v.</t>
  </si>
  <si>
    <t>6907</t>
  </si>
  <si>
    <t>Datakommunikasjon</t>
  </si>
  <si>
    <t>7390</t>
  </si>
  <si>
    <t>Reklameskilt hall</t>
  </si>
  <si>
    <t>7400</t>
  </si>
  <si>
    <t>Kontingenter</t>
  </si>
  <si>
    <t>7420</t>
  </si>
  <si>
    <t>Gaver, fradr. ber.</t>
  </si>
  <si>
    <t>7500</t>
  </si>
  <si>
    <t>Forsikringspremier</t>
  </si>
  <si>
    <t>7705</t>
  </si>
  <si>
    <t>Jubileum 120år</t>
  </si>
  <si>
    <t>7706</t>
  </si>
  <si>
    <t>Sosiale arrangement</t>
  </si>
  <si>
    <t>7770</t>
  </si>
  <si>
    <t>Bankomkostninger</t>
  </si>
  <si>
    <t>7790</t>
  </si>
  <si>
    <t>Annen kostnad</t>
  </si>
  <si>
    <t>7798</t>
  </si>
  <si>
    <t>Andre driftskostnader</t>
  </si>
  <si>
    <t>7830</t>
  </si>
  <si>
    <t>Tap på fordringer</t>
  </si>
  <si>
    <t>8050</t>
  </si>
  <si>
    <t>Renteinntekter</t>
  </si>
  <si>
    <t>8151</t>
  </si>
  <si>
    <t>Renter lån Komunalbanken</t>
  </si>
  <si>
    <t>8960</t>
  </si>
  <si>
    <t>Avsatt til annen egenkapital</t>
  </si>
  <si>
    <t>Budsjett 2024</t>
  </si>
  <si>
    <t>Sum inntekter</t>
  </si>
  <si>
    <t>Sum turneringer, divisjonstennis mv</t>
  </si>
  <si>
    <t>Personalkostnader</t>
  </si>
  <si>
    <t>Sum driftskostnader</t>
  </si>
  <si>
    <t>Driftsresultat</t>
  </si>
  <si>
    <t>Sum finanskostnader</t>
  </si>
  <si>
    <t>Årsresultat</t>
  </si>
  <si>
    <t>Padelinntekter (ny aktivitet i 2024 ?)</t>
  </si>
  <si>
    <t>Montering padelbaner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</si>
</sst>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charset val="1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8" fontId="0" fillId="0" borderId="0" xfId="0" applyNumberFormat="1"/>
    <xf numFmtId="0" fontId="3" fillId="0" borderId="0" xfId="0" applyFont="1"/>
    <xf numFmtId="0" fontId="2" fillId="0" borderId="1" xfId="0" applyFont="1" applyBorder="1"/>
    <xf numFmtId="38" fontId="2" fillId="0" borderId="1" xfId="0" applyNumberFormat="1" applyFont="1" applyBorder="1"/>
    <xf numFmtId="0" fontId="2" fillId="0" borderId="2" xfId="0" applyFont="1" applyBorder="1"/>
    <xf numFmtId="38" fontId="2" fillId="0" borderId="2" xfId="0" applyNumberFormat="1" applyFont="1" applyBorder="1"/>
    <xf numFmtId="0" fontId="4" fillId="0" borderId="0" xfId="0" applyFont="1"/>
    <xf numFmtId="3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tabSelected="1" topLeftCell="A2" zoomScale="143" zoomScaleNormal="143" workbookViewId="0">
      <selection activeCell="G49" sqref="G49"/>
    </sheetView>
  </sheetViews>
  <sheetFormatPr baseColWidth="10" defaultColWidth="12.1640625" defaultRowHeight="15" customHeight="1" x14ac:dyDescent="0.2"/>
  <cols>
    <col min="1" max="1" width="7.1640625" customWidth="1"/>
    <col min="2" max="2" width="27.6640625" customWidth="1"/>
    <col min="3" max="3" width="16.83203125" style="2" customWidth="1"/>
    <col min="4" max="4" width="11.33203125" style="2" customWidth="1"/>
    <col min="5" max="5" width="12.33203125" style="2" customWidth="1"/>
  </cols>
  <sheetData>
    <row r="1" spans="1:5" ht="26" customHeight="1" x14ac:dyDescent="0.25">
      <c r="B1" s="1" t="s">
        <v>0</v>
      </c>
    </row>
    <row r="2" spans="1:5" ht="21" customHeight="1" x14ac:dyDescent="0.25">
      <c r="B2" s="8" t="s">
        <v>118</v>
      </c>
    </row>
    <row r="4" spans="1:5" ht="22" customHeight="1" thickBot="1" x14ac:dyDescent="0.25">
      <c r="A4" s="4" t="s">
        <v>1</v>
      </c>
      <c r="B4" s="4" t="s">
        <v>2</v>
      </c>
      <c r="C4" s="5" t="s">
        <v>118</v>
      </c>
      <c r="D4" s="5" t="s">
        <v>3</v>
      </c>
      <c r="E4" s="5" t="s">
        <v>4</v>
      </c>
    </row>
    <row r="5" spans="1:5" ht="21" customHeight="1" x14ac:dyDescent="0.2">
      <c r="A5" t="s">
        <v>6</v>
      </c>
      <c r="B5" t="s">
        <v>7</v>
      </c>
      <c r="C5" s="9">
        <v>-100000</v>
      </c>
      <c r="D5" s="2">
        <v>-31030</v>
      </c>
      <c r="E5" s="2">
        <v>-157500.79999999999</v>
      </c>
    </row>
    <row r="6" spans="1:5" x14ac:dyDescent="0.2">
      <c r="A6" t="s">
        <v>8</v>
      </c>
      <c r="B6" t="s">
        <v>9</v>
      </c>
      <c r="C6" s="2">
        <v>-400000</v>
      </c>
      <c r="D6" s="2">
        <v>-325989.02</v>
      </c>
      <c r="E6" s="2">
        <v>-292384.26</v>
      </c>
    </row>
    <row r="7" spans="1:5" x14ac:dyDescent="0.2">
      <c r="A7" t="s">
        <v>10</v>
      </c>
      <c r="B7" t="s">
        <v>11</v>
      </c>
      <c r="C7" s="9">
        <v>-490000</v>
      </c>
      <c r="D7" s="2">
        <v>-493710</v>
      </c>
      <c r="E7" s="2">
        <v>-424280</v>
      </c>
    </row>
    <row r="8" spans="1:5" x14ac:dyDescent="0.2">
      <c r="A8" t="s">
        <v>12</v>
      </c>
      <c r="B8" t="s">
        <v>13</v>
      </c>
      <c r="C8" s="9">
        <v>-350000</v>
      </c>
      <c r="D8" s="2">
        <v>-347213.23</v>
      </c>
      <c r="E8" s="2">
        <v>-399698.19</v>
      </c>
    </row>
    <row r="9" spans="1:5" x14ac:dyDescent="0.2">
      <c r="A9" t="s">
        <v>14</v>
      </c>
      <c r="B9" t="s">
        <v>15</v>
      </c>
      <c r="C9" s="9">
        <v>-10000</v>
      </c>
      <c r="D9" s="2">
        <v>-2564.2600000000002</v>
      </c>
      <c r="E9" s="2">
        <v>-9400.4699999999993</v>
      </c>
    </row>
    <row r="10" spans="1:5" x14ac:dyDescent="0.2">
      <c r="A10" t="s">
        <v>16</v>
      </c>
      <c r="B10" t="s">
        <v>17</v>
      </c>
      <c r="C10" s="9">
        <v>-400</v>
      </c>
      <c r="D10" s="2">
        <v>-402.82</v>
      </c>
      <c r="E10" s="2">
        <v>-136</v>
      </c>
    </row>
    <row r="11" spans="1:5" x14ac:dyDescent="0.2">
      <c r="B11" s="3" t="s">
        <v>126</v>
      </c>
      <c r="C11" s="9">
        <v>-400000</v>
      </c>
    </row>
    <row r="12" spans="1:5" x14ac:dyDescent="0.2">
      <c r="A12" t="s">
        <v>18</v>
      </c>
      <c r="B12" t="s">
        <v>19</v>
      </c>
      <c r="D12" s="2">
        <v>-48000</v>
      </c>
      <c r="E12" s="2">
        <v>0</v>
      </c>
    </row>
    <row r="13" spans="1:5" x14ac:dyDescent="0.2">
      <c r="A13" t="s">
        <v>20</v>
      </c>
      <c r="B13" t="s">
        <v>21</v>
      </c>
      <c r="C13" s="9">
        <v>-450000</v>
      </c>
      <c r="D13" s="2">
        <v>-459738.48</v>
      </c>
      <c r="E13" s="2">
        <v>-406258.38</v>
      </c>
    </row>
    <row r="14" spans="1:5" x14ac:dyDescent="0.2">
      <c r="A14" t="s">
        <v>22</v>
      </c>
      <c r="B14" t="s">
        <v>23</v>
      </c>
      <c r="C14" s="9">
        <v>-100000</v>
      </c>
      <c r="D14" s="2">
        <v>-105804</v>
      </c>
      <c r="E14" s="2">
        <v>-77618</v>
      </c>
    </row>
    <row r="15" spans="1:5" ht="20" customHeight="1" thickBot="1" x14ac:dyDescent="0.25">
      <c r="A15" s="4"/>
      <c r="B15" s="4" t="s">
        <v>119</v>
      </c>
      <c r="C15" s="5">
        <f>SUM(C5:C14)</f>
        <v>-2300400</v>
      </c>
      <c r="D15" s="5">
        <f>SUM(D5:D14)</f>
        <v>-1814451.81</v>
      </c>
      <c r="E15" s="5">
        <f>SUM(E5:E14)</f>
        <v>-1767276.1</v>
      </c>
    </row>
    <row r="16" spans="1:5" x14ac:dyDescent="0.2">
      <c r="A16" t="s">
        <v>24</v>
      </c>
      <c r="B16" t="s">
        <v>25</v>
      </c>
      <c r="C16" s="2">
        <v>20000</v>
      </c>
      <c r="D16" s="2">
        <v>19863.5</v>
      </c>
      <c r="E16" s="2">
        <v>59688.5</v>
      </c>
    </row>
    <row r="17" spans="1:5" x14ac:dyDescent="0.2">
      <c r="A17" t="s">
        <v>26</v>
      </c>
      <c r="B17" t="s">
        <v>27</v>
      </c>
      <c r="C17" s="2">
        <v>20550</v>
      </c>
      <c r="D17" s="2">
        <v>20550</v>
      </c>
      <c r="E17" s="2">
        <v>6000</v>
      </c>
    </row>
    <row r="18" spans="1:5" x14ac:dyDescent="0.2">
      <c r="A18" t="s">
        <v>28</v>
      </c>
      <c r="B18" t="s">
        <v>29</v>
      </c>
      <c r="C18" s="2">
        <v>30000</v>
      </c>
      <c r="D18" s="2">
        <v>31492</v>
      </c>
      <c r="E18" s="2">
        <v>7902.32</v>
      </c>
    </row>
    <row r="19" spans="1:5" x14ac:dyDescent="0.2">
      <c r="A19" t="s">
        <v>30</v>
      </c>
      <c r="B19" t="s">
        <v>31</v>
      </c>
      <c r="C19" s="2">
        <v>10000</v>
      </c>
      <c r="D19" s="2">
        <v>10000</v>
      </c>
      <c r="E19" s="2">
        <v>10000</v>
      </c>
    </row>
    <row r="20" spans="1:5" x14ac:dyDescent="0.2">
      <c r="A20" t="s">
        <v>32</v>
      </c>
      <c r="B20" t="s">
        <v>33</v>
      </c>
      <c r="C20" s="2">
        <v>16000</v>
      </c>
      <c r="D20" s="2">
        <v>15343.39</v>
      </c>
      <c r="E20" s="2">
        <v>0</v>
      </c>
    </row>
    <row r="21" spans="1:5" x14ac:dyDescent="0.2">
      <c r="A21" t="s">
        <v>34</v>
      </c>
      <c r="B21" t="s">
        <v>35</v>
      </c>
      <c r="C21" s="2">
        <v>0</v>
      </c>
      <c r="D21" s="2">
        <v>0</v>
      </c>
      <c r="E21" s="2">
        <v>126161.25</v>
      </c>
    </row>
    <row r="22" spans="1:5" ht="21" customHeight="1" thickBot="1" x14ac:dyDescent="0.25">
      <c r="A22" s="4"/>
      <c r="B22" s="4" t="s">
        <v>120</v>
      </c>
      <c r="C22" s="5">
        <f>SUM(C16:C21)</f>
        <v>96550</v>
      </c>
      <c r="D22" s="5">
        <f t="shared" ref="D22:E22" si="0">SUM(D16:D21)</f>
        <v>97248.89</v>
      </c>
      <c r="E22" s="5">
        <f t="shared" si="0"/>
        <v>209752.07</v>
      </c>
    </row>
    <row r="23" spans="1:5" x14ac:dyDescent="0.2">
      <c r="A23" t="s">
        <v>36</v>
      </c>
      <c r="B23" t="s">
        <v>37</v>
      </c>
      <c r="C23" s="2">
        <v>300000</v>
      </c>
      <c r="D23" s="2">
        <v>228250</v>
      </c>
      <c r="E23" s="2">
        <v>213750</v>
      </c>
    </row>
    <row r="24" spans="1:5" x14ac:dyDescent="0.2">
      <c r="A24" t="s">
        <v>38</v>
      </c>
      <c r="B24" t="s">
        <v>39</v>
      </c>
      <c r="C24" s="2">
        <v>23600.25</v>
      </c>
      <c r="D24" s="2">
        <v>23600.25</v>
      </c>
      <c r="E24" s="2">
        <v>19775.25</v>
      </c>
    </row>
    <row r="25" spans="1:5" x14ac:dyDescent="0.2">
      <c r="A25" t="s">
        <v>40</v>
      </c>
      <c r="B25" t="s">
        <v>39</v>
      </c>
      <c r="C25" s="2">
        <v>0</v>
      </c>
      <c r="D25" s="2">
        <v>0</v>
      </c>
      <c r="E25" s="2">
        <v>1530</v>
      </c>
    </row>
    <row r="26" spans="1:5" x14ac:dyDescent="0.2">
      <c r="A26" t="s">
        <v>41</v>
      </c>
      <c r="B26" t="s">
        <v>42</v>
      </c>
      <c r="C26" s="2">
        <v>0</v>
      </c>
      <c r="D26" s="2">
        <v>0</v>
      </c>
      <c r="E26" s="2">
        <v>1371</v>
      </c>
    </row>
    <row r="27" spans="1:5" x14ac:dyDescent="0.2">
      <c r="A27" t="s">
        <v>44</v>
      </c>
      <c r="B27" t="s">
        <v>45</v>
      </c>
      <c r="C27" s="2">
        <v>33944.78</v>
      </c>
      <c r="D27" s="2">
        <v>33944.78</v>
      </c>
      <c r="E27" s="2">
        <v>29451.4</v>
      </c>
    </row>
    <row r="28" spans="1:5" x14ac:dyDescent="0.2">
      <c r="A28" t="s">
        <v>46</v>
      </c>
      <c r="B28" t="s">
        <v>47</v>
      </c>
      <c r="C28" s="2">
        <v>3326.51</v>
      </c>
      <c r="D28" s="2">
        <v>3326.51</v>
      </c>
      <c r="E28" s="2">
        <v>3004.31</v>
      </c>
    </row>
    <row r="29" spans="1:5" x14ac:dyDescent="0.2">
      <c r="A29" t="s">
        <v>43</v>
      </c>
      <c r="B29" t="s">
        <v>48</v>
      </c>
      <c r="C29" s="2">
        <v>900</v>
      </c>
      <c r="D29" s="2">
        <v>900</v>
      </c>
      <c r="E29" s="2">
        <v>0</v>
      </c>
    </row>
    <row r="30" spans="1:5" x14ac:dyDescent="0.2">
      <c r="A30" t="s">
        <v>49</v>
      </c>
      <c r="B30" t="s">
        <v>50</v>
      </c>
      <c r="C30" s="2">
        <v>6000</v>
      </c>
      <c r="D30" s="2">
        <v>5732</v>
      </c>
      <c r="E30" s="2">
        <v>4920</v>
      </c>
    </row>
    <row r="31" spans="1:5" x14ac:dyDescent="0.2">
      <c r="A31" t="s">
        <v>51</v>
      </c>
      <c r="B31" t="s">
        <v>52</v>
      </c>
      <c r="C31" s="2">
        <v>0</v>
      </c>
      <c r="D31" s="2">
        <v>0</v>
      </c>
      <c r="E31" s="2">
        <v>16000</v>
      </c>
    </row>
    <row r="32" spans="1:5" ht="23" customHeight="1" thickBot="1" x14ac:dyDescent="0.25">
      <c r="A32" s="4"/>
      <c r="B32" s="4" t="s">
        <v>121</v>
      </c>
      <c r="C32" s="5">
        <f>SUM(C23:C31)</f>
        <v>367771.54000000004</v>
      </c>
      <c r="D32" s="5">
        <f t="shared" ref="D32:E32" si="1">SUM(D23:D31)</f>
        <v>295753.54000000004</v>
      </c>
      <c r="E32" s="5">
        <f t="shared" si="1"/>
        <v>289801.96000000002</v>
      </c>
    </row>
    <row r="33" spans="1:5" x14ac:dyDescent="0.2">
      <c r="A33" t="s">
        <v>53</v>
      </c>
      <c r="B33" t="s">
        <v>54</v>
      </c>
      <c r="C33" s="2">
        <v>21269</v>
      </c>
      <c r="D33" s="2">
        <v>21269</v>
      </c>
      <c r="E33" s="2">
        <v>19269</v>
      </c>
    </row>
    <row r="34" spans="1:5" x14ac:dyDescent="0.2"/>
    <row r="35" spans="1:5" x14ac:dyDescent="0.2">
      <c r="A35" t="s">
        <v>55</v>
      </c>
      <c r="B35" t="s">
        <v>56</v>
      </c>
      <c r="C35" s="2">
        <v>42000</v>
      </c>
      <c r="D35" s="2">
        <v>41736.47</v>
      </c>
      <c r="E35" s="2">
        <v>33757.03</v>
      </c>
    </row>
    <row r="36" spans="1:5" x14ac:dyDescent="0.2">
      <c r="A36" t="s">
        <v>57</v>
      </c>
      <c r="B36" t="s">
        <v>58</v>
      </c>
      <c r="C36" s="2">
        <v>310000</v>
      </c>
      <c r="D36" s="2">
        <v>307991.67999999999</v>
      </c>
      <c r="E36" s="2">
        <v>432214.92</v>
      </c>
    </row>
    <row r="37" spans="1:5" x14ac:dyDescent="0.2">
      <c r="A37" t="s">
        <v>59</v>
      </c>
      <c r="B37" t="s">
        <v>60</v>
      </c>
      <c r="C37" s="2">
        <v>45000</v>
      </c>
      <c r="D37" s="2">
        <v>44991.5</v>
      </c>
      <c r="E37" s="2">
        <v>58793.87</v>
      </c>
    </row>
    <row r="38" spans="1:5" x14ac:dyDescent="0.2">
      <c r="A38" t="s">
        <v>61</v>
      </c>
      <c r="B38" t="s">
        <v>62</v>
      </c>
      <c r="C38" s="2">
        <v>45000</v>
      </c>
      <c r="D38" s="2">
        <v>45753</v>
      </c>
      <c r="E38" s="2">
        <v>55815.8</v>
      </c>
    </row>
    <row r="39" spans="1:5" x14ac:dyDescent="0.2">
      <c r="A39" t="s">
        <v>63</v>
      </c>
      <c r="B39" t="s">
        <v>64</v>
      </c>
      <c r="C39" s="2">
        <v>0</v>
      </c>
      <c r="D39" s="2">
        <v>0</v>
      </c>
      <c r="E39" s="2">
        <v>1544.75</v>
      </c>
    </row>
    <row r="40" spans="1:5" x14ac:dyDescent="0.2">
      <c r="A40" t="s">
        <v>65</v>
      </c>
      <c r="B40" t="s">
        <v>66</v>
      </c>
      <c r="C40" s="2">
        <v>0</v>
      </c>
      <c r="D40" s="2">
        <v>0</v>
      </c>
      <c r="E40" s="2">
        <v>11223.75</v>
      </c>
    </row>
    <row r="41" spans="1:5" x14ac:dyDescent="0.2">
      <c r="A41" t="s">
        <v>67</v>
      </c>
      <c r="B41" t="s">
        <v>5</v>
      </c>
      <c r="C41" s="2">
        <v>20000</v>
      </c>
      <c r="D41" s="2">
        <v>17386</v>
      </c>
      <c r="E41" s="2">
        <v>3787</v>
      </c>
    </row>
    <row r="42" spans="1:5" x14ac:dyDescent="0.2">
      <c r="A42" t="s">
        <v>68</v>
      </c>
      <c r="B42" t="s">
        <v>69</v>
      </c>
      <c r="C42" s="2">
        <v>15000</v>
      </c>
      <c r="D42" s="2">
        <v>14257.7</v>
      </c>
      <c r="E42" s="2">
        <v>21174.3</v>
      </c>
    </row>
    <row r="43" spans="1:5" x14ac:dyDescent="0.2">
      <c r="A43" t="s">
        <v>70</v>
      </c>
      <c r="B43" t="s">
        <v>71</v>
      </c>
      <c r="C43" s="2">
        <v>38739.67</v>
      </c>
      <c r="D43" s="2">
        <v>38739.67</v>
      </c>
      <c r="E43" s="2">
        <v>7156.25</v>
      </c>
    </row>
    <row r="44" spans="1:5" x14ac:dyDescent="0.2">
      <c r="A44" t="s">
        <v>72</v>
      </c>
      <c r="B44" t="s">
        <v>73</v>
      </c>
      <c r="C44" s="2">
        <v>7783.36</v>
      </c>
      <c r="D44" s="2">
        <v>7783.36</v>
      </c>
      <c r="E44" s="2">
        <v>23047.49</v>
      </c>
    </row>
    <row r="45" spans="1:5" x14ac:dyDescent="0.2">
      <c r="A45" t="s">
        <v>74</v>
      </c>
      <c r="B45" t="s">
        <v>75</v>
      </c>
      <c r="C45" s="2">
        <v>25000</v>
      </c>
      <c r="D45" s="2">
        <v>21850.76</v>
      </c>
      <c r="E45" s="2">
        <v>0</v>
      </c>
    </row>
    <row r="46" spans="1:5" x14ac:dyDescent="0.2">
      <c r="A46" t="s">
        <v>76</v>
      </c>
      <c r="B46" t="s">
        <v>77</v>
      </c>
      <c r="C46" s="2">
        <v>100000</v>
      </c>
      <c r="D46" s="2">
        <v>98742.75</v>
      </c>
      <c r="E46" s="2">
        <v>70609</v>
      </c>
    </row>
    <row r="47" spans="1:5" x14ac:dyDescent="0.2">
      <c r="A47" t="s">
        <v>78</v>
      </c>
      <c r="B47" t="s">
        <v>79</v>
      </c>
      <c r="C47" s="2">
        <v>40000</v>
      </c>
      <c r="D47" s="2">
        <v>41713.300000000003</v>
      </c>
      <c r="E47" s="2">
        <v>2238.75</v>
      </c>
    </row>
    <row r="48" spans="1:5" x14ac:dyDescent="0.2">
      <c r="B48" s="3" t="s">
        <v>127</v>
      </c>
      <c r="C48" s="2">
        <v>200000</v>
      </c>
    </row>
    <row r="49" spans="1:5" x14ac:dyDescent="0.2">
      <c r="A49" t="s">
        <v>80</v>
      </c>
      <c r="B49" t="s">
        <v>81</v>
      </c>
      <c r="C49" s="2">
        <v>23000</v>
      </c>
      <c r="D49" s="2">
        <v>21875</v>
      </c>
      <c r="E49" s="2">
        <v>19687.5</v>
      </c>
    </row>
    <row r="50" spans="1:5" x14ac:dyDescent="0.2">
      <c r="A50" t="s">
        <v>82</v>
      </c>
      <c r="B50" t="s">
        <v>83</v>
      </c>
      <c r="C50" s="2">
        <v>50000</v>
      </c>
      <c r="D50" s="2">
        <v>50000</v>
      </c>
      <c r="E50" s="2">
        <v>52464.84</v>
      </c>
    </row>
    <row r="51" spans="1:5" x14ac:dyDescent="0.2">
      <c r="A51" t="s">
        <v>84</v>
      </c>
      <c r="B51" t="s">
        <v>85</v>
      </c>
      <c r="C51" s="2">
        <v>0</v>
      </c>
      <c r="D51" s="2">
        <v>0</v>
      </c>
      <c r="E51" s="2">
        <v>3630</v>
      </c>
    </row>
    <row r="52" spans="1:5" x14ac:dyDescent="0.2">
      <c r="A52" t="s">
        <v>86</v>
      </c>
      <c r="B52" t="s">
        <v>87</v>
      </c>
      <c r="C52" s="2">
        <v>2000</v>
      </c>
      <c r="D52" s="2">
        <v>293.60000000000002</v>
      </c>
      <c r="E52" s="2">
        <v>9737</v>
      </c>
    </row>
    <row r="53" spans="1:5" x14ac:dyDescent="0.2">
      <c r="A53" t="s">
        <v>88</v>
      </c>
      <c r="B53" t="s">
        <v>89</v>
      </c>
      <c r="C53" s="2">
        <v>0</v>
      </c>
      <c r="D53" s="2">
        <v>0</v>
      </c>
      <c r="E53" s="2">
        <v>8159.51</v>
      </c>
    </row>
    <row r="54" spans="1:5" x14ac:dyDescent="0.2">
      <c r="A54" t="s">
        <v>90</v>
      </c>
      <c r="B54" t="s">
        <v>91</v>
      </c>
      <c r="C54" s="2">
        <v>31151.16</v>
      </c>
      <c r="D54" s="2">
        <v>31151.16</v>
      </c>
      <c r="E54" s="2">
        <v>17133.53</v>
      </c>
    </row>
    <row r="55" spans="1:5" x14ac:dyDescent="0.2">
      <c r="A55" t="s">
        <v>92</v>
      </c>
      <c r="B55" t="s">
        <v>93</v>
      </c>
      <c r="C55" s="2">
        <v>0</v>
      </c>
      <c r="D55" s="2">
        <v>0</v>
      </c>
      <c r="E55" s="2">
        <v>18952.21</v>
      </c>
    </row>
    <row r="56" spans="1:5" x14ac:dyDescent="0.2">
      <c r="A56" t="s">
        <v>94</v>
      </c>
      <c r="B56" t="s">
        <v>95</v>
      </c>
      <c r="C56" s="2">
        <v>125000</v>
      </c>
      <c r="D56" s="2">
        <v>123870</v>
      </c>
      <c r="E56" s="2">
        <v>92330</v>
      </c>
    </row>
    <row r="57" spans="1:5" x14ac:dyDescent="0.2">
      <c r="A57" t="s">
        <v>96</v>
      </c>
      <c r="B57" t="s">
        <v>97</v>
      </c>
      <c r="C57" s="2">
        <v>1000</v>
      </c>
      <c r="D57" s="2">
        <v>360</v>
      </c>
      <c r="E57" s="2">
        <v>0</v>
      </c>
    </row>
    <row r="58" spans="1:5" x14ac:dyDescent="0.2">
      <c r="A58" t="s">
        <v>98</v>
      </c>
      <c r="B58" t="s">
        <v>99</v>
      </c>
      <c r="C58" s="2">
        <v>65000</v>
      </c>
      <c r="D58" s="2">
        <v>63480</v>
      </c>
      <c r="E58" s="2">
        <v>71467.789999999994</v>
      </c>
    </row>
    <row r="59" spans="1:5" x14ac:dyDescent="0.2">
      <c r="A59" t="s">
        <v>100</v>
      </c>
      <c r="B59" t="s">
        <v>101</v>
      </c>
      <c r="C59" s="2">
        <v>0</v>
      </c>
      <c r="D59" s="2">
        <v>0</v>
      </c>
      <c r="E59" s="2">
        <v>1966.7</v>
      </c>
    </row>
    <row r="60" spans="1:5" x14ac:dyDescent="0.2">
      <c r="A60" t="s">
        <v>102</v>
      </c>
      <c r="B60" t="s">
        <v>103</v>
      </c>
      <c r="C60" s="2">
        <v>10000</v>
      </c>
      <c r="D60" s="2">
        <v>7119.94</v>
      </c>
      <c r="E60" s="2">
        <v>25264.19</v>
      </c>
    </row>
    <row r="61" spans="1:5" x14ac:dyDescent="0.2">
      <c r="A61" t="s">
        <v>104</v>
      </c>
      <c r="B61" t="s">
        <v>105</v>
      </c>
      <c r="C61" s="2">
        <v>7702.23</v>
      </c>
      <c r="D61" s="2">
        <v>7702.23</v>
      </c>
      <c r="E61" s="2">
        <v>12980.66</v>
      </c>
    </row>
    <row r="62" spans="1:5" x14ac:dyDescent="0.2">
      <c r="A62" t="s">
        <v>106</v>
      </c>
      <c r="B62" t="s">
        <v>107</v>
      </c>
      <c r="C62" s="2">
        <v>1221.8</v>
      </c>
      <c r="D62" s="2">
        <v>1221.8</v>
      </c>
      <c r="E62" s="2">
        <v>6558.86</v>
      </c>
    </row>
    <row r="63" spans="1:5" x14ac:dyDescent="0.2">
      <c r="A63" t="s">
        <v>108</v>
      </c>
      <c r="B63" t="s">
        <v>109</v>
      </c>
      <c r="C63" s="2">
        <v>0</v>
      </c>
      <c r="D63" s="2">
        <v>0</v>
      </c>
      <c r="E63" s="2">
        <v>119</v>
      </c>
    </row>
    <row r="64" spans="1:5" x14ac:dyDescent="0.2">
      <c r="A64" t="s">
        <v>110</v>
      </c>
      <c r="B64" t="s">
        <v>111</v>
      </c>
      <c r="C64" s="2">
        <v>0</v>
      </c>
      <c r="D64" s="2">
        <v>4780</v>
      </c>
      <c r="E64" s="2">
        <v>0</v>
      </c>
    </row>
    <row r="65" spans="1:5" ht="20" customHeight="1" x14ac:dyDescent="0.2">
      <c r="A65" s="6"/>
      <c r="B65" s="6" t="s">
        <v>122</v>
      </c>
      <c r="C65" s="7">
        <f>SUM(C33:C64)</f>
        <v>1225867.22</v>
      </c>
      <c r="D65" s="7">
        <f t="shared" ref="D65:E65" si="2">SUM(D33:D64)</f>
        <v>1014068.92</v>
      </c>
      <c r="E65" s="7">
        <f t="shared" si="2"/>
        <v>1081083.7</v>
      </c>
    </row>
    <row r="66" spans="1:5" ht="20" customHeight="1" thickBot="1" x14ac:dyDescent="0.25">
      <c r="A66" s="4"/>
      <c r="B66" s="4" t="s">
        <v>123</v>
      </c>
      <c r="C66" s="5">
        <f>C15+C22+C32+C65</f>
        <v>-610211.24</v>
      </c>
      <c r="D66" s="5">
        <f t="shared" ref="D66:E66" si="3">D15+D22+D32+D65</f>
        <v>-407380.46000000008</v>
      </c>
      <c r="E66" s="5">
        <f t="shared" si="3"/>
        <v>-186638.37000000011</v>
      </c>
    </row>
    <row r="67" spans="1:5" ht="21" customHeight="1" x14ac:dyDescent="0.2">
      <c r="A67" t="s">
        <v>112</v>
      </c>
      <c r="B67" t="s">
        <v>113</v>
      </c>
      <c r="D67" s="2">
        <v>-1401</v>
      </c>
      <c r="E67" s="2">
        <v>-1414</v>
      </c>
    </row>
    <row r="68" spans="1:5" x14ac:dyDescent="0.2">
      <c r="A68" t="s">
        <v>114</v>
      </c>
      <c r="B68" t="s">
        <v>115</v>
      </c>
      <c r="C68" s="2">
        <v>370000</v>
      </c>
      <c r="D68" s="2">
        <v>367158</v>
      </c>
      <c r="E68" s="2">
        <v>156642</v>
      </c>
    </row>
    <row r="69" spans="1:5" ht="22" customHeight="1" thickBot="1" x14ac:dyDescent="0.25">
      <c r="A69" s="4"/>
      <c r="B69" s="4" t="s">
        <v>124</v>
      </c>
      <c r="C69" s="5">
        <v>370000</v>
      </c>
      <c r="D69" s="5">
        <f t="shared" ref="D69:E69" si="4">SUM(D67:D68)</f>
        <v>365757</v>
      </c>
      <c r="E69" s="5">
        <f t="shared" si="4"/>
        <v>155228</v>
      </c>
    </row>
    <row r="70" spans="1:5" ht="25" customHeight="1" x14ac:dyDescent="0.2">
      <c r="B70" s="3" t="s">
        <v>125</v>
      </c>
      <c r="C70" s="2">
        <f>C66+C69</f>
        <v>-240211.24</v>
      </c>
      <c r="D70" s="2">
        <f t="shared" ref="D70:E70" si="5">D66+D69</f>
        <v>-41623.460000000079</v>
      </c>
      <c r="E70" s="2">
        <f t="shared" si="5"/>
        <v>-31410.370000000112</v>
      </c>
    </row>
    <row r="71" spans="1:5" x14ac:dyDescent="0.2">
      <c r="B71" s="3"/>
    </row>
    <row r="72" spans="1:5" x14ac:dyDescent="0.2"/>
    <row r="73" spans="1:5" x14ac:dyDescent="0.2">
      <c r="A73" t="s">
        <v>116</v>
      </c>
      <c r="B73" t="s">
        <v>117</v>
      </c>
      <c r="D73" s="2">
        <v>41623.46</v>
      </c>
      <c r="E73" s="2">
        <v>31410.37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Kontoplan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2024-03-11T10:32:38Z</cp:lastPrinted>
  <dcterms:created xsi:type="dcterms:W3CDTF">2024-03-05T16:15:49Z</dcterms:created>
  <dcterms:modified xsi:type="dcterms:W3CDTF">2024-03-11T10:33:14Z</dcterms:modified>
</cp:coreProperties>
</file>